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rwa-my.sharepoint.com/personal/rmazarei_irwaonline_org/Documents/Desktop/"/>
    </mc:Choice>
  </mc:AlternateContent>
  <xr:revisionPtr revIDLastSave="0" documentId="8_{6D50199C-2796-46D5-8441-DD952EC6DD3B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P11" i="1"/>
  <c r="Q7" i="1"/>
  <c r="H7" i="1"/>
  <c r="H11" i="1"/>
  <c r="G7" i="1"/>
  <c r="G11" i="1"/>
  <c r="Q6" i="1"/>
  <c r="Q5" i="1"/>
  <c r="Q4" i="1"/>
  <c r="Q3" i="1"/>
  <c r="H6" i="1"/>
  <c r="H5" i="1"/>
  <c r="H4" i="1"/>
  <c r="H3" i="1"/>
  <c r="G6" i="1"/>
  <c r="G5" i="1"/>
  <c r="G4" i="1"/>
  <c r="G3" i="1"/>
  <c r="N11" i="1"/>
  <c r="M11" i="1"/>
  <c r="O11" i="1"/>
  <c r="L11" i="1"/>
  <c r="A14" i="1"/>
  <c r="J11" i="1"/>
  <c r="K11" i="1"/>
  <c r="Q11" i="1"/>
  <c r="I11" i="1"/>
  <c r="R11" i="1"/>
  <c r="A16" i="1"/>
</calcChain>
</file>

<file path=xl/sharedStrings.xml><?xml version="1.0" encoding="utf-8"?>
<sst xmlns="http://schemas.openxmlformats.org/spreadsheetml/2006/main" count="32" uniqueCount="26">
  <si>
    <t>Tuition</t>
  </si>
  <si>
    <t>Member</t>
  </si>
  <si>
    <t>Non-Member</t>
  </si>
  <si>
    <t>Number of Days</t>
  </si>
  <si>
    <t>Instructor Fee - Daily Rate</t>
  </si>
  <si>
    <t>Airline/Mileage</t>
  </si>
  <si>
    <t>Meals</t>
  </si>
  <si>
    <t>Total Expenses</t>
  </si>
  <si>
    <t>Total Income</t>
  </si>
  <si>
    <t>Total Number of Attendees</t>
  </si>
  <si>
    <t>Only Change the Yellow Cells</t>
  </si>
  <si>
    <t>IRWA Fee</t>
  </si>
  <si>
    <t>Course Number</t>
  </si>
  <si>
    <t>Number of Attendees</t>
  </si>
  <si>
    <t>1 Day</t>
  </si>
  <si>
    <t>2 Days</t>
  </si>
  <si>
    <t>3 Days</t>
  </si>
  <si>
    <t>4 Days</t>
  </si>
  <si>
    <t>Instructor Travel</t>
  </si>
  <si>
    <t>Hotel Daily Rate</t>
  </si>
  <si>
    <t>Profit (Loss)</t>
  </si>
  <si>
    <t>Meeting Room/Av Cost</t>
  </si>
  <si>
    <t>Parking/Misc.</t>
  </si>
  <si>
    <t>C100</t>
  </si>
  <si>
    <t>Virtual Course Break Even Point Hosted by IRWA - US Chapters</t>
  </si>
  <si>
    <t>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</si>
</sst>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3" xfId="2" applyFont="1" applyBorder="1" applyAlignment="1">
      <alignment vertical="center"/>
    </xf>
    <xf numFmtId="44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4" fontId="4" fillId="2" borderId="6" xfId="2" applyFont="1" applyFill="1" applyBorder="1" applyAlignment="1" applyProtection="1">
      <alignment horizontal="center" vertical="center" wrapText="1"/>
      <protection locked="0"/>
    </xf>
    <xf numFmtId="44" fontId="4" fillId="2" borderId="2" xfId="2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1" fillId="0" borderId="24" xfId="1" applyFont="1" applyFill="1" applyBorder="1" applyAlignment="1">
      <alignment vertical="center"/>
    </xf>
    <xf numFmtId="43" fontId="1" fillId="0" borderId="25" xfId="1" applyFont="1" applyFill="1" applyBorder="1" applyAlignment="1">
      <alignment vertical="center"/>
    </xf>
    <xf numFmtId="43" fontId="1" fillId="0" borderId="26" xfId="1" applyFont="1" applyFill="1" applyBorder="1" applyAlignment="1">
      <alignment vertical="center"/>
    </xf>
    <xf numFmtId="43" fontId="10" fillId="0" borderId="0" xfId="1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vertical="center"/>
    </xf>
    <xf numFmtId="44" fontId="6" fillId="4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67B0E1A9-E11D-46A2-A8EF-044BDA8A12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workbookViewId="0">
      <selection activeCell="P11" sqref="P11"/>
    </sheetView>
  </sheetViews>
  <sheetFormatPr defaultColWidth="9" defaultRowHeight="15.5" x14ac:dyDescent="0.35"/>
  <cols>
    <col min="1" max="1" width="9" style="1"/>
    <col min="2" max="2" width="14" style="1" bestFit="1" customWidth="1"/>
    <col min="3" max="3" width="10.58203125" style="1" customWidth="1"/>
    <col min="4" max="4" width="14.1640625" style="1" customWidth="1"/>
    <col min="5" max="5" width="13.58203125" style="1" customWidth="1"/>
    <col min="6" max="6" width="16.5" style="1" bestFit="1" customWidth="1"/>
    <col min="7" max="8" width="15.5" style="1" customWidth="1"/>
    <col min="9" max="9" width="16" style="1" customWidth="1"/>
    <col min="10" max="10" width="17.5" style="1" customWidth="1"/>
    <col min="11" max="11" width="16.08203125" style="1" hidden="1" customWidth="1"/>
    <col min="12" max="13" width="16.9140625" style="1" hidden="1" customWidth="1"/>
    <col min="14" max="15" width="9.58203125" style="1" hidden="1" customWidth="1"/>
    <col min="16" max="16" width="15.6640625" style="1" bestFit="1" customWidth="1"/>
    <col min="17" max="17" width="15.58203125" style="1" customWidth="1"/>
    <col min="18" max="18" width="16.9140625" style="1" customWidth="1"/>
    <col min="19" max="16384" width="9" style="1"/>
  </cols>
  <sheetData>
    <row r="1" spans="1:18" ht="59.25" customHeight="1" thickBot="1" x14ac:dyDescent="0.4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ht="27" customHeight="1" thickBot="1" x14ac:dyDescent="0.4">
      <c r="G2" s="4" t="s">
        <v>1</v>
      </c>
      <c r="H2" s="4" t="s">
        <v>2</v>
      </c>
    </row>
    <row r="3" spans="1:18" ht="16" thickTop="1" x14ac:dyDescent="0.35">
      <c r="A3"/>
      <c r="B3"/>
      <c r="C3"/>
      <c r="D3"/>
      <c r="E3" s="54" t="s">
        <v>0</v>
      </c>
      <c r="F3" s="31" t="s">
        <v>14</v>
      </c>
      <c r="G3" s="19">
        <f>265*$J$3</f>
        <v>265</v>
      </c>
      <c r="H3" s="20">
        <f>330*J3</f>
        <v>330</v>
      </c>
      <c r="I3" s="2"/>
      <c r="J3" s="18">
        <v>1</v>
      </c>
      <c r="K3" s="29"/>
      <c r="L3"/>
      <c r="M3"/>
      <c r="N3"/>
      <c r="O3"/>
      <c r="P3" s="54" t="s">
        <v>11</v>
      </c>
      <c r="Q3" s="25">
        <f>138*J3</f>
        <v>138</v>
      </c>
    </row>
    <row r="4" spans="1:18" x14ac:dyDescent="0.35">
      <c r="A4"/>
      <c r="B4"/>
      <c r="C4"/>
      <c r="D4"/>
      <c r="E4" s="55"/>
      <c r="F4" s="32" t="s">
        <v>15</v>
      </c>
      <c r="G4" s="21">
        <f>415*J3</f>
        <v>415</v>
      </c>
      <c r="H4" s="22">
        <f>520*J3</f>
        <v>520</v>
      </c>
      <c r="I4" s="2"/>
      <c r="J4" s="28"/>
      <c r="K4" s="30"/>
      <c r="P4" s="55"/>
      <c r="Q4" s="26">
        <f>217*J3</f>
        <v>217</v>
      </c>
    </row>
    <row r="5" spans="1:18" x14ac:dyDescent="0.35">
      <c r="A5"/>
      <c r="B5"/>
      <c r="C5"/>
      <c r="D5"/>
      <c r="E5" s="55"/>
      <c r="F5" s="32" t="s">
        <v>16</v>
      </c>
      <c r="G5" s="21">
        <f>565*J3</f>
        <v>565</v>
      </c>
      <c r="H5" s="22">
        <f>710*J3</f>
        <v>710</v>
      </c>
      <c r="I5" s="2"/>
      <c r="J5" s="28"/>
      <c r="K5" s="30"/>
      <c r="P5" s="55"/>
      <c r="Q5" s="26">
        <f>297*J3</f>
        <v>297</v>
      </c>
    </row>
    <row r="6" spans="1:18" x14ac:dyDescent="0.35">
      <c r="A6"/>
      <c r="B6"/>
      <c r="C6"/>
      <c r="D6"/>
      <c r="E6" s="55"/>
      <c r="F6" s="32" t="s">
        <v>17</v>
      </c>
      <c r="G6" s="21">
        <f>755*J3</f>
        <v>755</v>
      </c>
      <c r="H6" s="22">
        <f>935*J3</f>
        <v>935</v>
      </c>
      <c r="I6" s="2"/>
      <c r="J6" s="2"/>
      <c r="P6" s="55"/>
      <c r="Q6" s="26">
        <f>397*J3</f>
        <v>397</v>
      </c>
    </row>
    <row r="7" spans="1:18" ht="16" thickBot="1" x14ac:dyDescent="0.4">
      <c r="A7"/>
      <c r="B7"/>
      <c r="C7"/>
      <c r="D7"/>
      <c r="E7" s="55"/>
      <c r="F7" s="33" t="s">
        <v>23</v>
      </c>
      <c r="G7" s="23">
        <f>565*J3</f>
        <v>565</v>
      </c>
      <c r="H7" s="24">
        <f>710*J3</f>
        <v>710</v>
      </c>
      <c r="I7" s="2"/>
      <c r="J7" s="2"/>
      <c r="P7" s="56"/>
      <c r="Q7" s="27">
        <f>294*J3</f>
        <v>294</v>
      </c>
    </row>
    <row r="8" spans="1:18" s="3" customFormat="1" ht="37.5" customHeight="1" thickBot="1" x14ac:dyDescent="0.4">
      <c r="A8" s="43" t="s">
        <v>12</v>
      </c>
      <c r="B8" s="43" t="s">
        <v>3</v>
      </c>
      <c r="C8" s="43" t="s">
        <v>13</v>
      </c>
      <c r="D8" s="43"/>
      <c r="E8" s="43"/>
      <c r="F8" s="44" t="s">
        <v>9</v>
      </c>
      <c r="G8" s="57" t="s">
        <v>0</v>
      </c>
      <c r="H8" s="57"/>
      <c r="I8" s="46" t="s">
        <v>8</v>
      </c>
      <c r="J8" s="9" t="s">
        <v>4</v>
      </c>
      <c r="K8" s="5" t="s">
        <v>18</v>
      </c>
      <c r="L8" s="43" t="s">
        <v>19</v>
      </c>
      <c r="M8" s="43" t="s">
        <v>22</v>
      </c>
      <c r="N8" s="43" t="s">
        <v>6</v>
      </c>
      <c r="O8" s="43" t="s">
        <v>21</v>
      </c>
      <c r="P8" s="43" t="s">
        <v>11</v>
      </c>
      <c r="Q8" s="49" t="s">
        <v>7</v>
      </c>
      <c r="R8" s="47" t="s">
        <v>20</v>
      </c>
    </row>
    <row r="9" spans="1:18" s="3" customFormat="1" ht="42.75" customHeight="1" thickBot="1" x14ac:dyDescent="0.4">
      <c r="A9" s="43"/>
      <c r="B9" s="43"/>
      <c r="C9" s="5" t="s">
        <v>1</v>
      </c>
      <c r="D9" s="5" t="s">
        <v>25</v>
      </c>
      <c r="E9" s="5" t="s">
        <v>2</v>
      </c>
      <c r="F9" s="45"/>
      <c r="G9" s="5" t="s">
        <v>1</v>
      </c>
      <c r="H9" s="5" t="s">
        <v>2</v>
      </c>
      <c r="I9" s="46"/>
      <c r="J9" s="14"/>
      <c r="K9" s="5" t="s">
        <v>5</v>
      </c>
      <c r="L9" s="43"/>
      <c r="M9" s="43"/>
      <c r="N9" s="43"/>
      <c r="O9" s="43"/>
      <c r="P9" s="43"/>
      <c r="Q9" s="50"/>
      <c r="R9" s="48"/>
    </row>
    <row r="10" spans="1:18" ht="16" thickBot="1" x14ac:dyDescent="0.4">
      <c r="K10" s="15"/>
      <c r="L10" s="15"/>
      <c r="M10" s="15"/>
      <c r="N10" s="15"/>
      <c r="O10" s="15"/>
    </row>
    <row r="11" spans="1:18" ht="31.5" customHeight="1" thickBot="1" x14ac:dyDescent="0.4">
      <c r="A11" s="12">
        <v>100</v>
      </c>
      <c r="B11" s="12">
        <v>2</v>
      </c>
      <c r="C11" s="12"/>
      <c r="D11" s="13">
        <v>1</v>
      </c>
      <c r="E11" s="13"/>
      <c r="F11" s="34">
        <f>C11+E11+D11</f>
        <v>1</v>
      </c>
      <c r="G11" s="6">
        <f>IF(A11=100, $G$7*C11, IF($B$11=1, C11*G3, IF($B$11=2, C11*G4, IF($B$11=3, C11*G5, IF($B$11=4, C11*G6)))))</f>
        <v>0</v>
      </c>
      <c r="H11" s="7">
        <f>IF(A11=100, $H$7*E11, IF($B$11=1, E11*H3, IF($B$11=2, E11*H4, IF($B$11=3, E11*H5, IF($B$11=4, E11*H6)))))</f>
        <v>0</v>
      </c>
      <c r="I11" s="35">
        <f>G11+H11</f>
        <v>0</v>
      </c>
      <c r="J11" s="10">
        <f>$B$11*$J$9</f>
        <v>0</v>
      </c>
      <c r="K11" s="11">
        <f>K10</f>
        <v>0</v>
      </c>
      <c r="L11" s="11">
        <f>$B$11*L10</f>
        <v>0</v>
      </c>
      <c r="M11" s="11">
        <f>$M$10*$B$11</f>
        <v>0</v>
      </c>
      <c r="N11" s="11">
        <f>$N$10*$B$11</f>
        <v>0</v>
      </c>
      <c r="O11" s="11">
        <f>$B$11*$O$10</f>
        <v>0</v>
      </c>
      <c r="P11" s="7">
        <f>IF(A11=100, $Q$7*(F11-1), IF($B$11=1, (F11-1)*Q3, IF($B$11=2, (F11-1)*Q4, IF($B$11=3, (F11-1)*Q5, IF($B$11=4, (F11-1)*Q6)))))</f>
        <v>0</v>
      </c>
      <c r="Q11" s="8">
        <f>J11+K11+L11+N11+O11+P11+M11</f>
        <v>0</v>
      </c>
      <c r="R11" s="36">
        <f>I11-Q11</f>
        <v>0</v>
      </c>
    </row>
    <row r="12" spans="1:18" ht="16" thickBot="1" x14ac:dyDescent="0.4"/>
    <row r="13" spans="1:18" ht="41.25" customHeight="1" thickBot="1" x14ac:dyDescent="0.4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x14ac:dyDescent="0.35">
      <c r="A14" s="16" t="str">
        <f ca="1">CELL("filename")</f>
        <v>https://internrwa-my.sharepoint.com/personal/rmazarei_irwaonline_org/Documents/Desktop/[Virtual Course_Income_Break_Even_Point_US_Chapters.xlsx]Sheet1</v>
      </c>
    </row>
    <row r="15" spans="1:18" ht="16" thickBot="1" x14ac:dyDescent="0.4"/>
    <row r="16" spans="1:18" ht="30.75" customHeight="1" thickBot="1" x14ac:dyDescent="0.4">
      <c r="A16" s="37" t="str">
        <f>IF(R11&gt;0, "Good to Go, Your Chapter Will Make Profit from This Class", "Your Chapter Will Not Make Profit from This Class")</f>
        <v>Your Chapter Will Not Make Profit from This Class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="17" customFormat="1" x14ac:dyDescent="0.35"/>
    <row r="18" s="17" customFormat="1" x14ac:dyDescent="0.35"/>
    <row r="19" s="17" customFormat="1" x14ac:dyDescent="0.35"/>
    <row r="20" s="17" customFormat="1" x14ac:dyDescent="0.35"/>
    <row r="21" s="17" customFormat="1" x14ac:dyDescent="0.35"/>
    <row r="22" s="17" customFormat="1" x14ac:dyDescent="0.35"/>
    <row r="23" s="17" customFormat="1" x14ac:dyDescent="0.35"/>
    <row r="24" s="17" customFormat="1" x14ac:dyDescent="0.35"/>
    <row r="25" s="17" customFormat="1" x14ac:dyDescent="0.35"/>
    <row r="26" s="17" customFormat="1" x14ac:dyDescent="0.35"/>
    <row r="27" s="17" customFormat="1" x14ac:dyDescent="0.35"/>
    <row r="28" s="17" customFormat="1" x14ac:dyDescent="0.35"/>
    <row r="29" s="17" customFormat="1" x14ac:dyDescent="0.35"/>
    <row r="30" s="17" customFormat="1" x14ac:dyDescent="0.35"/>
    <row r="31" s="17" customFormat="1" x14ac:dyDescent="0.35"/>
    <row r="32" s="17" customFormat="1" x14ac:dyDescent="0.35"/>
    <row r="33" s="17" customFormat="1" x14ac:dyDescent="0.35"/>
    <row r="34" s="17" customFormat="1" x14ac:dyDescent="0.35"/>
    <row r="35" s="17" customFormat="1" x14ac:dyDescent="0.35"/>
    <row r="36" s="17" customFormat="1" x14ac:dyDescent="0.35"/>
    <row r="37" s="17" customFormat="1" x14ac:dyDescent="0.35"/>
    <row r="38" s="17" customFormat="1" x14ac:dyDescent="0.35"/>
    <row r="39" s="17" customFormat="1" x14ac:dyDescent="0.35"/>
    <row r="40" s="17" customFormat="1" x14ac:dyDescent="0.35"/>
    <row r="41" s="17" customFormat="1" x14ac:dyDescent="0.35"/>
    <row r="42" s="17" customFormat="1" x14ac:dyDescent="0.35"/>
    <row r="43" s="17" customFormat="1" x14ac:dyDescent="0.35"/>
    <row r="44" s="17" customFormat="1" x14ac:dyDescent="0.35"/>
    <row r="45" s="17" customFormat="1" x14ac:dyDescent="0.35"/>
    <row r="46" s="17" customFormat="1" x14ac:dyDescent="0.35"/>
    <row r="47" s="17" customFormat="1" x14ac:dyDescent="0.35"/>
    <row r="48" s="17" customFormat="1" x14ac:dyDescent="0.35"/>
    <row r="49" s="17" customFormat="1" x14ac:dyDescent="0.35"/>
    <row r="50" s="17" customFormat="1" x14ac:dyDescent="0.35"/>
    <row r="51" s="17" customFormat="1" x14ac:dyDescent="0.35"/>
    <row r="52" s="17" customFormat="1" x14ac:dyDescent="0.35"/>
  </sheetData>
  <sheetProtection selectLockedCells="1"/>
  <mergeCells count="18">
    <mergeCell ref="A1:R1"/>
    <mergeCell ref="E3:E7"/>
    <mergeCell ref="P3:P7"/>
    <mergeCell ref="C8:E8"/>
    <mergeCell ref="G8:H8"/>
    <mergeCell ref="O8:O9"/>
    <mergeCell ref="M8:M9"/>
    <mergeCell ref="N8:N9"/>
    <mergeCell ref="P8:P9"/>
    <mergeCell ref="A16:R16"/>
    <mergeCell ref="A13:R13"/>
    <mergeCell ref="A8:A9"/>
    <mergeCell ref="B8:B9"/>
    <mergeCell ref="F8:F9"/>
    <mergeCell ref="I8:I9"/>
    <mergeCell ref="L8:L9"/>
    <mergeCell ref="R8:R9"/>
    <mergeCell ref="Q8:Q9"/>
  </mergeCells>
  <conditionalFormatting sqref="A16:R16">
    <cfRule type="cellIs" dxfId="2" priority="3" operator="equal">
      <formula>"Your Chapter Will Not Make Profit from This Class"</formula>
    </cfRule>
    <cfRule type="cellIs" dxfId="1" priority="5" operator="equal">
      <formula>"Good to Go, Your Chapter Will Make Profit from This Class"</formula>
    </cfRule>
  </conditionalFormatting>
  <conditionalFormatting sqref="H21">
    <cfRule type="cellIs" dxfId="0" priority="4" operator="equal">
      <formula>"Your Chapter Will Not Make Profit from This Class"</formula>
    </cfRule>
  </conditionalFormatting>
  <printOptions horizontalCentered="1"/>
  <pageMargins left="0.2" right="0.2" top="0.31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rakhshan</dc:creator>
  <cp:lastModifiedBy>Rakhshan Mazarei</cp:lastModifiedBy>
  <cp:lastPrinted>2023-02-01T17:19:12Z</cp:lastPrinted>
  <dcterms:created xsi:type="dcterms:W3CDTF">2015-03-04T13:56:48Z</dcterms:created>
  <dcterms:modified xsi:type="dcterms:W3CDTF">2023-10-26T19:36:51Z</dcterms:modified>
</cp:coreProperties>
</file>